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urray9\Documents\"/>
    </mc:Choice>
  </mc:AlternateContent>
  <xr:revisionPtr revIDLastSave="0" documentId="8_{46585089-80D3-4C37-AE10-CCC55C5D3AA3}" xr6:coauthVersionLast="45" xr6:coauthVersionMax="45" xr10:uidLastSave="{00000000-0000-0000-0000-000000000000}"/>
  <bookViews>
    <workbookView xWindow="-98" yWindow="-98" windowWidth="20715" windowHeight="13276" activeTab="2" xr2:uid="{00000000-000D-0000-FFFF-FFFF00000000}"/>
  </bookViews>
  <sheets>
    <sheet name="Budget" sheetId="2" r:id="rId1"/>
    <sheet name="PFS" sheetId="1" r:id="rId2"/>
    <sheet name="Debt" sheetId="6" r:id="rId3"/>
  </sheets>
  <definedNames>
    <definedName name="_xlnm.Print_Area" localSheetId="0">Budget!$A$1:$C$41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31" i="2"/>
  <c r="D32" i="2"/>
  <c r="D24" i="2"/>
  <c r="D25" i="2"/>
  <c r="D26" i="2"/>
  <c r="D27" i="2"/>
  <c r="D28" i="2"/>
  <c r="D29" i="2"/>
  <c r="D23" i="2"/>
  <c r="D22" i="2"/>
  <c r="B8" i="1" l="1"/>
  <c r="C7" i="2" l="1"/>
  <c r="E39" i="2" l="1"/>
  <c r="E10" i="2"/>
  <c r="E17" i="2" s="1"/>
  <c r="C10" i="2"/>
  <c r="C17" i="2" s="1"/>
  <c r="C39" i="2"/>
  <c r="B27" i="1"/>
  <c r="B17" i="1"/>
  <c r="F18" i="1"/>
  <c r="E41" i="2" l="1"/>
  <c r="B29" i="1"/>
  <c r="F29" i="1"/>
  <c r="E19" i="2"/>
  <c r="C19" i="2"/>
  <c r="C41" i="2"/>
</calcChain>
</file>

<file path=xl/sharedStrings.xml><?xml version="1.0" encoding="utf-8"?>
<sst xmlns="http://schemas.openxmlformats.org/spreadsheetml/2006/main" count="74" uniqueCount="73">
  <si>
    <t>Balance Sheet</t>
  </si>
  <si>
    <t>Vehicle</t>
  </si>
  <si>
    <t>IRA Accounts</t>
  </si>
  <si>
    <t>401k Accounts</t>
  </si>
  <si>
    <t xml:space="preserve">Checking </t>
  </si>
  <si>
    <t>Savings</t>
  </si>
  <si>
    <t>Deductions</t>
  </si>
  <si>
    <t>Expenses</t>
  </si>
  <si>
    <t>Cell Phone</t>
  </si>
  <si>
    <t>Credit Card Payments</t>
  </si>
  <si>
    <t>Entertainment</t>
  </si>
  <si>
    <t>Groceries</t>
  </si>
  <si>
    <t>Healthcare - Prescriptions</t>
  </si>
  <si>
    <t>Other</t>
  </si>
  <si>
    <t>Homeowners Ins</t>
  </si>
  <si>
    <t xml:space="preserve">Auto Loan </t>
  </si>
  <si>
    <t>Auto Ins</t>
  </si>
  <si>
    <t>Excess/Deficit Cash Flow</t>
  </si>
  <si>
    <t>Total Assets</t>
  </si>
  <si>
    <t>Credit Cards</t>
  </si>
  <si>
    <t>Liabilities</t>
  </si>
  <si>
    <t>Total Liabilities</t>
  </si>
  <si>
    <t>Rental Property</t>
  </si>
  <si>
    <t>Business Ownership</t>
  </si>
  <si>
    <t>Artwork/Collections</t>
  </si>
  <si>
    <t>Boat</t>
  </si>
  <si>
    <t>Total Cash/Equivalents</t>
  </si>
  <si>
    <t>Liquid Assets</t>
  </si>
  <si>
    <t>Investments</t>
  </si>
  <si>
    <t>Annuity</t>
  </si>
  <si>
    <t>Total Investments</t>
  </si>
  <si>
    <t>Life Insurance</t>
  </si>
  <si>
    <t>Use Assets</t>
  </si>
  <si>
    <t>Mortgage Balance</t>
  </si>
  <si>
    <t>Total Use Assets</t>
  </si>
  <si>
    <t>Net Worth</t>
  </si>
  <si>
    <t>Employment</t>
  </si>
  <si>
    <t>Medical Insurance</t>
  </si>
  <si>
    <t>Disability Insurance</t>
  </si>
  <si>
    <t>Roth IRA Accounts</t>
  </si>
  <si>
    <t>Whole Life Insurance</t>
  </si>
  <si>
    <t>Retirement Outlook</t>
  </si>
  <si>
    <t>First Mortgage - P&amp;I</t>
  </si>
  <si>
    <t>Student Loans</t>
  </si>
  <si>
    <t>Home  (FMV)</t>
  </si>
  <si>
    <t>Total</t>
  </si>
  <si>
    <t xml:space="preserve">Total </t>
  </si>
  <si>
    <t>Loan Balance</t>
  </si>
  <si>
    <t xml:space="preserve">Loan 1 </t>
  </si>
  <si>
    <t>Interest Rate</t>
  </si>
  <si>
    <t>Dental Insurance</t>
  </si>
  <si>
    <t>Vision Insurance</t>
  </si>
  <si>
    <t>Real Estate City Taxes</t>
  </si>
  <si>
    <t>Real Estate County Taxes</t>
  </si>
  <si>
    <t>Internet</t>
  </si>
  <si>
    <t>Car Loans</t>
  </si>
  <si>
    <t>Taxes</t>
  </si>
  <si>
    <t>MLGW(Utilities)</t>
  </si>
  <si>
    <t>Charity</t>
  </si>
  <si>
    <t>TCRS/401k Contributions</t>
  </si>
  <si>
    <t>Take Home Pay</t>
  </si>
  <si>
    <t>Current Monthly</t>
  </si>
  <si>
    <t>Spouse</t>
  </si>
  <si>
    <t>Deductions Total</t>
  </si>
  <si>
    <t xml:space="preserve"> Age 65</t>
  </si>
  <si>
    <t>Auto</t>
  </si>
  <si>
    <t>Home</t>
  </si>
  <si>
    <t>Credit Card 1</t>
  </si>
  <si>
    <t>Money Market</t>
  </si>
  <si>
    <t>Goals</t>
  </si>
  <si>
    <t>NW</t>
  </si>
  <si>
    <t>Student Loan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</si>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</sst>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44" fontId="2" fillId="0" borderId="0" xfId="1" applyFont="1"/>
    <xf numFmtId="44" fontId="0" fillId="0" borderId="0" xfId="1" applyFont="1"/>
    <xf numFmtId="0" fontId="2" fillId="0" borderId="0" xfId="0" applyFont="1"/>
    <xf numFmtId="0" fontId="5" fillId="0" borderId="1" xfId="0" applyFont="1" applyBorder="1"/>
    <xf numFmtId="0" fontId="5" fillId="0" borderId="0" xfId="0" applyFont="1" applyBorder="1"/>
    <xf numFmtId="0" fontId="0" fillId="0" borderId="0" xfId="0" applyFill="1" applyAlignment="1">
      <alignment horizontal="left"/>
    </xf>
    <xf numFmtId="44" fontId="0" fillId="0" borderId="0" xfId="1" applyFont="1" applyAlignment="1"/>
    <xf numFmtId="0" fontId="0" fillId="0" borderId="0" xfId="0" applyAlignment="1">
      <alignment horizontal="center"/>
    </xf>
    <xf numFmtId="43" fontId="0" fillId="0" borderId="0" xfId="2" applyFont="1"/>
    <xf numFmtId="164" fontId="0" fillId="0" borderId="0" xfId="2" applyNumberFormat="1" applyFont="1"/>
    <xf numFmtId="0" fontId="0" fillId="2" borderId="0" xfId="0" applyFill="1"/>
    <xf numFmtId="164" fontId="0" fillId="0" borderId="0" xfId="0" applyNumberFormat="1"/>
    <xf numFmtId="44" fontId="0" fillId="0" borderId="0" xfId="1" applyFont="1" applyFill="1"/>
    <xf numFmtId="0" fontId="0" fillId="0" borderId="0" xfId="0" applyFill="1"/>
    <xf numFmtId="43" fontId="0" fillId="0" borderId="0" xfId="2" applyFont="1" applyFill="1"/>
    <xf numFmtId="43" fontId="2" fillId="0" borderId="0" xfId="2" applyFont="1" applyBorder="1"/>
    <xf numFmtId="0" fontId="2" fillId="0" borderId="0" xfId="0" applyFont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2" borderId="0" xfId="1" applyFont="1" applyFill="1" applyAlignment="1"/>
    <xf numFmtId="0" fontId="0" fillId="0" borderId="0" xfId="0" applyFont="1" applyAlignment="1">
      <alignment horizont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43" fontId="0" fillId="2" borderId="0" xfId="2" applyNumberFormat="1" applyFont="1" applyFill="1" applyAlignment="1">
      <alignment horizontal="center" wrapText="1"/>
    </xf>
    <xf numFmtId="43" fontId="0" fillId="2" borderId="0" xfId="2" applyNumberFormat="1" applyFont="1" applyFill="1"/>
    <xf numFmtId="44" fontId="0" fillId="2" borderId="0" xfId="1" applyFont="1" applyFill="1"/>
    <xf numFmtId="44" fontId="0" fillId="2" borderId="1" xfId="1" applyFont="1" applyFill="1" applyBorder="1"/>
    <xf numFmtId="43" fontId="0" fillId="2" borderId="0" xfId="2" applyFont="1" applyFill="1"/>
    <xf numFmtId="44" fontId="3" fillId="2" borderId="0" xfId="1" applyFont="1" applyFill="1"/>
    <xf numFmtId="43" fontId="1" fillId="2" borderId="1" xfId="2" applyFont="1" applyFill="1" applyBorder="1"/>
    <xf numFmtId="43" fontId="1" fillId="2" borderId="0" xfId="2" applyFont="1" applyFill="1" applyBorder="1"/>
    <xf numFmtId="43" fontId="2" fillId="2" borderId="0" xfId="2" applyFont="1" applyFill="1" applyBorder="1"/>
    <xf numFmtId="0" fontId="3" fillId="0" borderId="0" xfId="0" applyFont="1" applyBorder="1" applyAlignment="1">
      <alignment horizontal="left" wrapText="1"/>
    </xf>
    <xf numFmtId="44" fontId="4" fillId="0" borderId="0" xfId="1" applyFont="1" applyBorder="1" applyAlignment="1">
      <alignment horizontal="left" wrapText="1"/>
    </xf>
    <xf numFmtId="44" fontId="2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44" fontId="3" fillId="0" borderId="1" xfId="1" applyFont="1" applyBorder="1" applyAlignment="1">
      <alignment horizontal="left"/>
    </xf>
    <xf numFmtId="44" fontId="0" fillId="2" borderId="0" xfId="1" applyFont="1" applyFill="1" applyAlignment="1">
      <alignment horizontal="left"/>
    </xf>
    <xf numFmtId="44" fontId="0" fillId="3" borderId="0" xfId="1" applyFont="1" applyFill="1" applyAlignment="1">
      <alignment horizontal="left"/>
    </xf>
    <xf numFmtId="44" fontId="0" fillId="4" borderId="0" xfId="1" applyFont="1" applyFill="1" applyAlignment="1">
      <alignment horizontal="left"/>
    </xf>
    <xf numFmtId="44" fontId="0" fillId="0" borderId="0" xfId="1" applyFont="1" applyFill="1" applyAlignment="1">
      <alignment horizontal="left"/>
    </xf>
    <xf numFmtId="44" fontId="0" fillId="0" borderId="0" xfId="1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9" fontId="0" fillId="0" borderId="0" xfId="0" applyNumberFormat="1"/>
    <xf numFmtId="9" fontId="0" fillId="0" borderId="0" xfId="3" applyFont="1" applyFill="1"/>
    <xf numFmtId="44" fontId="3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3" fillId="2" borderId="0" xfId="0" applyNumberFormat="1" applyFont="1" applyFill="1" applyBorder="1" applyAlignment="1">
      <alignment horizontal="left" wrapText="1"/>
    </xf>
    <xf numFmtId="9" fontId="0" fillId="2" borderId="0" xfId="0" applyNumberFormat="1" applyFill="1"/>
    <xf numFmtId="0" fontId="0" fillId="5" borderId="0" xfId="0" applyFill="1"/>
    <xf numFmtId="0" fontId="6" fillId="0" borderId="1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opLeftCell="A22" zoomScaleNormal="100" workbookViewId="0">
      <selection activeCell="E41" sqref="E41"/>
    </sheetView>
  </sheetViews>
  <sheetFormatPr defaultRowHeight="14.25" x14ac:dyDescent="0.45"/>
  <cols>
    <col min="1" max="1" width="27" style="48" bestFit="1" customWidth="1"/>
    <col min="3" max="3" width="16.265625" style="12" bestFit="1" customWidth="1"/>
    <col min="5" max="5" width="19" style="1" bestFit="1" customWidth="1"/>
    <col min="8" max="8" width="12.86328125" bestFit="1" customWidth="1"/>
  </cols>
  <sheetData>
    <row r="1" spans="1:9" s="9" customFormat="1" x14ac:dyDescent="0.45">
      <c r="A1" s="59">
        <v>44013</v>
      </c>
      <c r="B1" s="25"/>
      <c r="C1" s="26" t="s">
        <v>61</v>
      </c>
      <c r="E1" s="24" t="s">
        <v>41</v>
      </c>
    </row>
    <row r="2" spans="1:9" s="18" customFormat="1" x14ac:dyDescent="0.45">
      <c r="A2" s="38"/>
      <c r="B2" s="25"/>
      <c r="C2" s="27"/>
      <c r="E2" s="24" t="s">
        <v>64</v>
      </c>
      <c r="H2" s="49"/>
      <c r="I2" s="49"/>
    </row>
    <row r="3" spans="1:9" x14ac:dyDescent="0.45">
      <c r="A3" s="38"/>
      <c r="B3" s="1"/>
      <c r="C3" s="28"/>
    </row>
    <row r="4" spans="1:9" x14ac:dyDescent="0.45">
      <c r="A4" s="39" t="s">
        <v>36</v>
      </c>
      <c r="B4" s="3"/>
      <c r="C4" s="29">
        <v>3416</v>
      </c>
      <c r="E4" s="23"/>
    </row>
    <row r="5" spans="1:9" s="1" customFormat="1" x14ac:dyDescent="0.45">
      <c r="A5" s="39" t="s">
        <v>62</v>
      </c>
      <c r="B5" s="3"/>
      <c r="C5" s="29"/>
      <c r="E5" s="23"/>
    </row>
    <row r="6" spans="1:9" s="1" customFormat="1" x14ac:dyDescent="0.45">
      <c r="A6" s="39" t="s">
        <v>13</v>
      </c>
      <c r="B6" s="3"/>
      <c r="C6" s="29"/>
      <c r="E6" s="23"/>
    </row>
    <row r="7" spans="1:9" s="1" customFormat="1" x14ac:dyDescent="0.45">
      <c r="A7" s="40" t="s">
        <v>45</v>
      </c>
      <c r="B7" s="3"/>
      <c r="C7" s="30">
        <f>SUM(C4:C5)</f>
        <v>3416</v>
      </c>
      <c r="E7" s="10">
        <v>4000</v>
      </c>
    </row>
    <row r="8" spans="1:9" x14ac:dyDescent="0.45">
      <c r="A8" s="41"/>
      <c r="B8" s="3"/>
      <c r="C8" s="31"/>
    </row>
    <row r="9" spans="1:9" x14ac:dyDescent="0.45">
      <c r="A9" s="42" t="s">
        <v>6</v>
      </c>
      <c r="B9" s="20"/>
      <c r="C9" s="32"/>
      <c r="E9" s="19"/>
    </row>
    <row r="10" spans="1:9" x14ac:dyDescent="0.45">
      <c r="A10" s="41" t="s">
        <v>56</v>
      </c>
      <c r="B10" s="3"/>
      <c r="C10" s="33">
        <f>C4*0.15</f>
        <v>512.4</v>
      </c>
      <c r="E10" s="16">
        <f>E4*0.15</f>
        <v>0</v>
      </c>
    </row>
    <row r="11" spans="1:9" x14ac:dyDescent="0.45">
      <c r="A11" s="41"/>
      <c r="B11" s="3"/>
      <c r="C11" s="33"/>
      <c r="E11" s="15"/>
    </row>
    <row r="12" spans="1:9" x14ac:dyDescent="0.45">
      <c r="A12" s="41" t="s">
        <v>59</v>
      </c>
      <c r="B12" s="3"/>
      <c r="C12" s="33"/>
      <c r="E12" s="15"/>
    </row>
    <row r="13" spans="1:9" x14ac:dyDescent="0.45">
      <c r="A13" s="43" t="s">
        <v>37</v>
      </c>
      <c r="B13" s="3"/>
      <c r="C13" s="33"/>
      <c r="E13" s="15">
        <v>400</v>
      </c>
    </row>
    <row r="14" spans="1:9" s="1" customFormat="1" x14ac:dyDescent="0.45">
      <c r="A14" s="41" t="s">
        <v>50</v>
      </c>
      <c r="B14" s="3"/>
      <c r="C14" s="33"/>
      <c r="E14" s="15"/>
    </row>
    <row r="15" spans="1:9" s="1" customFormat="1" x14ac:dyDescent="0.45">
      <c r="A15" s="41" t="s">
        <v>51</v>
      </c>
      <c r="B15" s="3"/>
      <c r="C15" s="33"/>
      <c r="E15" s="15">
        <v>7</v>
      </c>
    </row>
    <row r="16" spans="1:9" s="1" customFormat="1" x14ac:dyDescent="0.45">
      <c r="A16" s="41" t="s">
        <v>38</v>
      </c>
      <c r="B16" s="3"/>
      <c r="C16" s="33"/>
    </row>
    <row r="17" spans="1:5" s="1" customFormat="1" x14ac:dyDescent="0.45">
      <c r="A17" s="40" t="s">
        <v>63</v>
      </c>
      <c r="B17" s="3"/>
      <c r="C17" s="33">
        <f>SUM(C10:C15)</f>
        <v>512.4</v>
      </c>
      <c r="E17" s="10">
        <f>SUM(E10:E16)</f>
        <v>407</v>
      </c>
    </row>
    <row r="18" spans="1:5" s="1" customFormat="1" x14ac:dyDescent="0.45">
      <c r="A18" s="40"/>
      <c r="B18" s="3"/>
      <c r="C18" s="33"/>
      <c r="E18" s="10"/>
    </row>
    <row r="19" spans="1:5" s="1" customFormat="1" x14ac:dyDescent="0.45">
      <c r="A19" s="40" t="s">
        <v>60</v>
      </c>
      <c r="B19" s="3"/>
      <c r="C19" s="33">
        <f>C7-C17</f>
        <v>2903.6</v>
      </c>
      <c r="E19" s="16">
        <f>E7-E17</f>
        <v>3593</v>
      </c>
    </row>
    <row r="20" spans="1:5" x14ac:dyDescent="0.45">
      <c r="A20" s="41"/>
      <c r="B20" s="3"/>
      <c r="C20" s="34"/>
    </row>
    <row r="21" spans="1:5" s="57" customFormat="1" x14ac:dyDescent="0.45">
      <c r="A21" s="54" t="s">
        <v>7</v>
      </c>
      <c r="B21" s="55"/>
      <c r="C21" s="56"/>
      <c r="D21" s="57" t="s">
        <v>72</v>
      </c>
      <c r="E21" s="58"/>
    </row>
    <row r="22" spans="1:5" s="15" customFormat="1" x14ac:dyDescent="0.45">
      <c r="A22" s="44" t="s">
        <v>42</v>
      </c>
      <c r="B22" s="14"/>
      <c r="C22" s="33">
        <v>700</v>
      </c>
      <c r="D22" s="53">
        <f>C22/C$19</f>
        <v>0.24108003857280619</v>
      </c>
    </row>
    <row r="23" spans="1:5" s="15" customFormat="1" x14ac:dyDescent="0.45">
      <c r="A23" s="45" t="s">
        <v>52</v>
      </c>
      <c r="B23" s="14"/>
      <c r="C23" s="33">
        <v>200</v>
      </c>
      <c r="D23" s="53">
        <f>C23/C$19</f>
        <v>6.8880011020801768E-2</v>
      </c>
    </row>
    <row r="24" spans="1:5" s="15" customFormat="1" x14ac:dyDescent="0.45">
      <c r="A24" s="45" t="s">
        <v>53</v>
      </c>
      <c r="B24" s="14"/>
      <c r="C24" s="33"/>
      <c r="D24" s="53">
        <f t="shared" ref="D24:D32" si="0">C24/C$19</f>
        <v>0</v>
      </c>
    </row>
    <row r="25" spans="1:5" s="15" customFormat="1" x14ac:dyDescent="0.45">
      <c r="A25" s="45" t="s">
        <v>14</v>
      </c>
      <c r="B25" s="14"/>
      <c r="C25" s="33"/>
      <c r="D25" s="53">
        <f t="shared" si="0"/>
        <v>0</v>
      </c>
    </row>
    <row r="26" spans="1:5" s="15" customFormat="1" x14ac:dyDescent="0.45">
      <c r="A26" s="46" t="s">
        <v>57</v>
      </c>
      <c r="B26" s="14"/>
      <c r="C26" s="33"/>
      <c r="D26" s="53">
        <f t="shared" si="0"/>
        <v>0</v>
      </c>
    </row>
    <row r="27" spans="1:5" x14ac:dyDescent="0.45">
      <c r="A27" s="41" t="s">
        <v>11</v>
      </c>
      <c r="B27" s="3"/>
      <c r="C27" s="33"/>
      <c r="D27" s="53">
        <f t="shared" si="0"/>
        <v>0</v>
      </c>
    </row>
    <row r="28" spans="1:5" s="1" customFormat="1" x14ac:dyDescent="0.45">
      <c r="A28" s="41" t="s">
        <v>54</v>
      </c>
      <c r="B28" s="3"/>
      <c r="C28" s="33"/>
      <c r="D28" s="53">
        <f t="shared" si="0"/>
        <v>0</v>
      </c>
      <c r="E28" s="1">
        <v>45</v>
      </c>
    </row>
    <row r="29" spans="1:5" x14ac:dyDescent="0.45">
      <c r="A29" s="41" t="s">
        <v>8</v>
      </c>
      <c r="B29" s="3"/>
      <c r="C29" s="33">
        <v>125</v>
      </c>
      <c r="D29" s="53">
        <f t="shared" si="0"/>
        <v>4.3050006888001105E-2</v>
      </c>
      <c r="E29" s="1">
        <v>125</v>
      </c>
    </row>
    <row r="30" spans="1:5" x14ac:dyDescent="0.45">
      <c r="A30" s="44" t="s">
        <v>15</v>
      </c>
      <c r="B30" s="3"/>
      <c r="C30" s="33"/>
      <c r="D30" s="53">
        <f t="shared" si="0"/>
        <v>0</v>
      </c>
    </row>
    <row r="31" spans="1:5" x14ac:dyDescent="0.45">
      <c r="A31" s="45" t="s">
        <v>16</v>
      </c>
      <c r="B31" s="3"/>
      <c r="C31" s="33"/>
      <c r="D31" s="53">
        <f t="shared" si="0"/>
        <v>0</v>
      </c>
    </row>
    <row r="32" spans="1:5" x14ac:dyDescent="0.45">
      <c r="A32" s="44" t="s">
        <v>9</v>
      </c>
      <c r="B32" s="3"/>
      <c r="C32" s="33"/>
      <c r="D32" s="53">
        <f t="shared" si="0"/>
        <v>0</v>
      </c>
    </row>
    <row r="33" spans="1:5" x14ac:dyDescent="0.45">
      <c r="A33" s="41" t="s">
        <v>10</v>
      </c>
      <c r="B33" s="3"/>
      <c r="C33" s="33"/>
      <c r="D33" s="53"/>
    </row>
    <row r="34" spans="1:5" x14ac:dyDescent="0.45">
      <c r="A34" s="41" t="s">
        <v>12</v>
      </c>
      <c r="B34" s="3"/>
      <c r="C34" s="33"/>
      <c r="D34" s="53"/>
    </row>
    <row r="35" spans="1:5" x14ac:dyDescent="0.45">
      <c r="A35" s="41" t="s">
        <v>31</v>
      </c>
      <c r="B35" s="3"/>
      <c r="C35" s="33"/>
      <c r="D35" s="53"/>
    </row>
    <row r="36" spans="1:5" x14ac:dyDescent="0.45">
      <c r="A36" s="41" t="s">
        <v>13</v>
      </c>
      <c r="B36" s="3"/>
      <c r="C36" s="33"/>
      <c r="D36" s="53"/>
    </row>
    <row r="37" spans="1:5" s="1" customFormat="1" x14ac:dyDescent="0.45">
      <c r="A37" s="41" t="s">
        <v>58</v>
      </c>
      <c r="B37" s="3"/>
      <c r="C37" s="35"/>
      <c r="D37" s="53"/>
      <c r="E37" s="19"/>
    </row>
    <row r="38" spans="1:5" s="1" customFormat="1" x14ac:dyDescent="0.45">
      <c r="A38" s="41"/>
      <c r="B38" s="3"/>
      <c r="C38" s="36"/>
      <c r="D38" s="53"/>
    </row>
    <row r="39" spans="1:5" x14ac:dyDescent="0.45">
      <c r="A39" s="40" t="s">
        <v>46</v>
      </c>
      <c r="B39" s="3"/>
      <c r="C39" s="33">
        <f>SUM(C29:C36)</f>
        <v>125</v>
      </c>
      <c r="D39" s="53"/>
      <c r="E39" s="10">
        <f>SUM(E28:E36)</f>
        <v>170</v>
      </c>
    </row>
    <row r="40" spans="1:5" s="1" customFormat="1" x14ac:dyDescent="0.45">
      <c r="A40" s="41"/>
      <c r="B40" s="3"/>
      <c r="C40" s="33"/>
      <c r="D40" s="53"/>
    </row>
    <row r="41" spans="1:5" s="4" customFormat="1" x14ac:dyDescent="0.45">
      <c r="A41" s="40" t="s">
        <v>17</v>
      </c>
      <c r="B41" s="2"/>
      <c r="C41" s="37">
        <f>C7-C17-C39</f>
        <v>2778.6</v>
      </c>
      <c r="D41" s="53"/>
      <c r="E41" s="17">
        <f>E7-E17-E39</f>
        <v>3423</v>
      </c>
    </row>
    <row r="42" spans="1:5" x14ac:dyDescent="0.45">
      <c r="A42" s="41"/>
      <c r="B42" s="8"/>
      <c r="C42" s="21"/>
    </row>
    <row r="43" spans="1:5" x14ac:dyDescent="0.45">
      <c r="A43" s="47"/>
      <c r="B43" s="3"/>
      <c r="C43" s="31"/>
    </row>
    <row r="44" spans="1:5" x14ac:dyDescent="0.45">
      <c r="A44" s="47"/>
      <c r="B44" s="3"/>
      <c r="C44" s="31"/>
    </row>
  </sheetData>
  <pageMargins left="0.7" right="0.7" top="0.75" bottom="0.75" header="0.3" footer="0.3"/>
  <pageSetup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F29" sqref="F29"/>
    </sheetView>
  </sheetViews>
  <sheetFormatPr defaultColWidth="12" defaultRowHeight="14.25" x14ac:dyDescent="0.45"/>
  <cols>
    <col min="1" max="1" width="21.59765625" bestFit="1" customWidth="1"/>
    <col min="2" max="2" width="14.73046875" customWidth="1"/>
    <col min="3" max="3" width="9" style="1" customWidth="1"/>
    <col min="4" max="4" width="15.86328125" bestFit="1" customWidth="1"/>
    <col min="5" max="5" width="16.86328125" bestFit="1" customWidth="1"/>
    <col min="6" max="6" width="14.1328125" customWidth="1"/>
  </cols>
  <sheetData>
    <row r="1" spans="1:9" ht="25.5" x14ac:dyDescent="0.75">
      <c r="A1" s="62" t="s">
        <v>0</v>
      </c>
      <c r="B1" s="62"/>
      <c r="C1" s="62"/>
      <c r="D1" s="62"/>
      <c r="E1" s="62"/>
      <c r="F1" s="62"/>
      <c r="H1" s="50" t="s">
        <v>69</v>
      </c>
      <c r="I1" s="51" t="s">
        <v>70</v>
      </c>
    </row>
    <row r="2" spans="1:9" s="1" customFormat="1" x14ac:dyDescent="0.45">
      <c r="A2" s="12">
        <v>2020</v>
      </c>
      <c r="H2" s="1">
        <v>2020</v>
      </c>
      <c r="I2" s="1">
        <v>37000</v>
      </c>
    </row>
    <row r="3" spans="1:9" x14ac:dyDescent="0.45">
      <c r="H3" s="1">
        <v>2021</v>
      </c>
      <c r="I3">
        <v>42000</v>
      </c>
    </row>
    <row r="4" spans="1:9" ht="15.75" x14ac:dyDescent="0.5">
      <c r="A4" s="5" t="s">
        <v>27</v>
      </c>
      <c r="E4" s="5" t="s">
        <v>20</v>
      </c>
      <c r="H4" s="1">
        <v>2022</v>
      </c>
    </row>
    <row r="5" spans="1:9" s="1" customFormat="1" x14ac:dyDescent="0.45">
      <c r="A5" s="1" t="s">
        <v>68</v>
      </c>
      <c r="B5" s="1">
        <v>5</v>
      </c>
      <c r="F5" s="11"/>
      <c r="H5" s="1">
        <v>2023</v>
      </c>
    </row>
    <row r="6" spans="1:9" x14ac:dyDescent="0.45">
      <c r="A6" t="s">
        <v>4</v>
      </c>
      <c r="B6" s="11">
        <v>2000</v>
      </c>
      <c r="E6" t="s">
        <v>33</v>
      </c>
      <c r="F6" s="11">
        <v>95000</v>
      </c>
      <c r="H6" s="1">
        <v>2024</v>
      </c>
    </row>
    <row r="7" spans="1:9" x14ac:dyDescent="0.45">
      <c r="A7" t="s">
        <v>5</v>
      </c>
      <c r="B7" s="11">
        <v>6000</v>
      </c>
      <c r="E7" s="1" t="s">
        <v>55</v>
      </c>
      <c r="F7" s="11">
        <v>1000</v>
      </c>
    </row>
    <row r="8" spans="1:9" x14ac:dyDescent="0.45">
      <c r="A8" s="4" t="s">
        <v>26</v>
      </c>
      <c r="B8" s="11">
        <f>SUM(B5:B7)</f>
        <v>8005</v>
      </c>
      <c r="E8" t="s">
        <v>19</v>
      </c>
      <c r="F8" s="11"/>
    </row>
    <row r="9" spans="1:9" s="1" customFormat="1" x14ac:dyDescent="0.45">
      <c r="E9" s="1" t="s">
        <v>43</v>
      </c>
      <c r="F9" s="11"/>
    </row>
    <row r="10" spans="1:9" s="1" customFormat="1" ht="15.75" x14ac:dyDescent="0.5">
      <c r="A10" s="5" t="s">
        <v>28</v>
      </c>
      <c r="F10" s="11"/>
    </row>
    <row r="11" spans="1:9" s="1" customFormat="1" ht="15.75" x14ac:dyDescent="0.5">
      <c r="A11" s="6"/>
      <c r="F11" s="11"/>
    </row>
    <row r="12" spans="1:9" s="1" customFormat="1" x14ac:dyDescent="0.45">
      <c r="A12" s="1" t="s">
        <v>29</v>
      </c>
      <c r="B12" s="11"/>
      <c r="F12" s="11"/>
    </row>
    <row r="13" spans="1:9" x14ac:dyDescent="0.45">
      <c r="A13" t="s">
        <v>2</v>
      </c>
      <c r="B13" s="11">
        <v>1000</v>
      </c>
      <c r="F13" s="11"/>
    </row>
    <row r="14" spans="1:9" x14ac:dyDescent="0.45">
      <c r="A14" s="1" t="s">
        <v>39</v>
      </c>
      <c r="B14" s="11">
        <v>1000</v>
      </c>
      <c r="F14" s="11"/>
    </row>
    <row r="15" spans="1:9" x14ac:dyDescent="0.45">
      <c r="A15" t="s">
        <v>3</v>
      </c>
      <c r="B15" s="11"/>
      <c r="F15" s="11"/>
    </row>
    <row r="16" spans="1:9" s="1" customFormat="1" x14ac:dyDescent="0.45">
      <c r="A16" s="1" t="s">
        <v>40</v>
      </c>
      <c r="B16" s="11"/>
      <c r="F16" s="11"/>
    </row>
    <row r="17" spans="1:6" s="1" customFormat="1" x14ac:dyDescent="0.45">
      <c r="A17" s="4" t="s">
        <v>30</v>
      </c>
      <c r="B17" s="11">
        <f>SUM(B12:B16)</f>
        <v>2000</v>
      </c>
    </row>
    <row r="18" spans="1:6" s="1" customFormat="1" ht="15.75" x14ac:dyDescent="0.5">
      <c r="D18" s="6" t="s">
        <v>21</v>
      </c>
      <c r="F18" s="13">
        <f>SUM(F6:F16)</f>
        <v>96000</v>
      </c>
    </row>
    <row r="19" spans="1:6" s="1" customFormat="1" ht="15.75" x14ac:dyDescent="0.5">
      <c r="A19" s="5" t="s">
        <v>32</v>
      </c>
    </row>
    <row r="20" spans="1:6" s="1" customFormat="1" x14ac:dyDescent="0.45">
      <c r="A20" s="1" t="s">
        <v>44</v>
      </c>
      <c r="B20" s="11">
        <v>125000</v>
      </c>
    </row>
    <row r="21" spans="1:6" s="1" customFormat="1" x14ac:dyDescent="0.45">
      <c r="A21" t="s">
        <v>22</v>
      </c>
      <c r="B21" s="11"/>
    </row>
    <row r="22" spans="1:6" x14ac:dyDescent="0.45">
      <c r="A22" s="1" t="s">
        <v>23</v>
      </c>
      <c r="B22" s="11"/>
    </row>
    <row r="23" spans="1:6" s="1" customFormat="1" x14ac:dyDescent="0.45">
      <c r="A23" s="1" t="s">
        <v>24</v>
      </c>
      <c r="B23" s="11"/>
    </row>
    <row r="24" spans="1:6" s="1" customFormat="1" x14ac:dyDescent="0.45">
      <c r="A24" t="s">
        <v>25</v>
      </c>
      <c r="B24" s="11"/>
    </row>
    <row r="25" spans="1:6" x14ac:dyDescent="0.45">
      <c r="A25" t="s">
        <v>1</v>
      </c>
      <c r="B25" s="11">
        <v>3000</v>
      </c>
    </row>
    <row r="26" spans="1:6" x14ac:dyDescent="0.45">
      <c r="A26" s="1"/>
      <c r="B26" s="11"/>
    </row>
    <row r="27" spans="1:6" x14ac:dyDescent="0.45">
      <c r="A27" s="4" t="s">
        <v>34</v>
      </c>
      <c r="B27" s="11">
        <f>SUM(B20:B25)</f>
        <v>128000</v>
      </c>
    </row>
    <row r="29" spans="1:6" ht="15.75" x14ac:dyDescent="0.5">
      <c r="A29" s="6" t="s">
        <v>18</v>
      </c>
      <c r="B29" s="13">
        <f>B8+B17+B27</f>
        <v>138005</v>
      </c>
      <c r="D29" s="6" t="s">
        <v>35</v>
      </c>
      <c r="E29" s="6"/>
      <c r="F29" s="13">
        <f>B29-F18</f>
        <v>42005</v>
      </c>
    </row>
    <row r="36" spans="2:3" x14ac:dyDescent="0.45">
      <c r="B36" s="7"/>
      <c r="C36" s="7"/>
    </row>
    <row r="37" spans="2:3" x14ac:dyDescent="0.45">
      <c r="B37" s="7"/>
      <c r="C37" s="7"/>
    </row>
    <row r="38" spans="2:3" x14ac:dyDescent="0.45">
      <c r="B38" s="7"/>
      <c r="C38" s="7"/>
    </row>
    <row r="39" spans="2:3" x14ac:dyDescent="0.45">
      <c r="B39" s="7"/>
      <c r="C39" s="7"/>
    </row>
    <row r="40" spans="2:3" x14ac:dyDescent="0.45">
      <c r="B40" s="7"/>
      <c r="C40" s="7"/>
    </row>
    <row r="41" spans="2:3" x14ac:dyDescent="0.45">
      <c r="B41" s="7"/>
      <c r="C41" s="7"/>
    </row>
    <row r="42" spans="2:3" x14ac:dyDescent="0.45">
      <c r="B42" s="7"/>
      <c r="C42" s="7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"/>
  <sheetViews>
    <sheetView tabSelected="1" workbookViewId="0">
      <selection activeCell="G1" sqref="G1"/>
    </sheetView>
  </sheetViews>
  <sheetFormatPr defaultRowHeight="14.25" x14ac:dyDescent="0.45"/>
  <cols>
    <col min="1" max="1" width="12.3984375" bestFit="1" customWidth="1"/>
    <col min="3" max="3" width="7" bestFit="1" customWidth="1"/>
    <col min="5" max="5" width="12.265625" bestFit="1" customWidth="1"/>
    <col min="7" max="7" width="6.265625" bestFit="1" customWidth="1"/>
    <col min="9" max="9" width="5.265625" bestFit="1" customWidth="1"/>
    <col min="11" max="11" width="8" bestFit="1" customWidth="1"/>
  </cols>
  <sheetData>
    <row r="1" spans="1:11" s="22" customFormat="1" x14ac:dyDescent="0.45">
      <c r="C1" s="22" t="s">
        <v>48</v>
      </c>
      <c r="E1" s="22" t="s">
        <v>67</v>
      </c>
      <c r="G1" s="22" t="s">
        <v>66</v>
      </c>
      <c r="I1" s="22" t="s">
        <v>65</v>
      </c>
      <c r="K1" s="22" t="s">
        <v>71</v>
      </c>
    </row>
    <row r="2" spans="1:11" s="1" customFormat="1" x14ac:dyDescent="0.45">
      <c r="A2" s="1" t="s">
        <v>49</v>
      </c>
      <c r="C2" s="60">
        <v>0.05</v>
      </c>
      <c r="E2" s="60">
        <v>0.1</v>
      </c>
      <c r="G2" s="52">
        <v>0.04</v>
      </c>
      <c r="I2" s="60">
        <v>0.06</v>
      </c>
      <c r="K2" s="52">
        <v>0.03</v>
      </c>
    </row>
    <row r="3" spans="1:11" x14ac:dyDescent="0.45">
      <c r="A3" s="1" t="s">
        <v>47</v>
      </c>
      <c r="C3">
        <v>3000</v>
      </c>
      <c r="E3">
        <v>6000</v>
      </c>
      <c r="G3">
        <v>95000</v>
      </c>
      <c r="I3" s="61">
        <v>2000</v>
      </c>
      <c r="K3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PFS</vt:lpstr>
      <vt:lpstr>Debt</vt:lpstr>
      <vt:lpstr>Budget!Print_Area</vt:lpstr>
    </vt:vector>
  </TitlesOfParts>
  <Company>Raymond James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 Enterprise User</dc:creator>
  <cp:lastModifiedBy>Murray, Brittney V</cp:lastModifiedBy>
  <cp:lastPrinted>2019-02-05T16:47:50Z</cp:lastPrinted>
  <dcterms:created xsi:type="dcterms:W3CDTF">2013-07-22T15:03:31Z</dcterms:created>
  <dcterms:modified xsi:type="dcterms:W3CDTF">2020-08-27T16:43:53Z</dcterms:modified>
</cp:coreProperties>
</file>